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725" windowWidth="7545" windowHeight="3450" tabRatio="698" activeTab="7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ень" sheetId="8" r:id="rId8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<sst xmlns="http://schemas.openxmlformats.org/spreadsheetml/2006/main" count="768" uniqueCount="63">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</sst>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6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4" sqref="A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79"/>
  <sheetViews>
    <sheetView tabSelected="1" zoomScale="75" zoomScaleNormal="75" zoomScalePageLayoutView="0" workbookViewId="0" topLeftCell="A56">
      <selection activeCell="O51" sqref="O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22237.2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5576.799999999999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43083.600000000006</v>
      </c>
      <c r="C9" s="25">
        <f>C10+C15+C23+C31+C45+C49+C50+C57+C58+C67+C68+C81+C71+C74+C76+C75+C65+C82+C83+C84+C66+C38+C85</f>
        <v>30051.699999999993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23624.299999999996</v>
      </c>
      <c r="AE9" s="51">
        <f>AE10+AE15+AE23+AE31+AE45+AE49+AE50+AE57+AE58+AE67+AE68+AE71+AE81+AE74+AE76+AE75+AE65+AE82+AE84+AE83+AE66+AE38+AE85</f>
        <v>49510.99999999999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0" ref="AD10:AD55">SUM(D10:AB10)</f>
        <v>1502</v>
      </c>
      <c r="AE10" s="28">
        <f>B10+C10-AD10</f>
        <v>3708.6000000000004</v>
      </c>
    </row>
    <row r="11" spans="1:31" ht="15.75">
      <c r="A11" s="3" t="s">
        <v>5</v>
      </c>
      <c r="B11" s="23">
        <v>3194.4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0"/>
        <v>1433.1</v>
      </c>
      <c r="AE11" s="28">
        <f>B11+C11-AD11</f>
        <v>2296.7000000000003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0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0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1" ref="B14:W14">B10-B11-B12-B13</f>
        <v>270.5999999999999</v>
      </c>
      <c r="C14" s="23">
        <f t="shared" si="1"/>
        <v>945.5999999999998</v>
      </c>
      <c r="D14" s="23">
        <f t="shared" si="1"/>
        <v>0</v>
      </c>
      <c r="E14" s="23">
        <f t="shared" si="1"/>
        <v>4.5</v>
      </c>
      <c r="F14" s="23">
        <f t="shared" si="1"/>
        <v>19.9</v>
      </c>
      <c r="G14" s="23">
        <f t="shared" si="1"/>
        <v>0</v>
      </c>
      <c r="H14" s="23">
        <f t="shared" si="1"/>
        <v>15.6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2.8</v>
      </c>
      <c r="M14" s="23">
        <f t="shared" si="1"/>
        <v>1.3677947663381929E-13</v>
      </c>
      <c r="N14" s="23">
        <f t="shared" si="1"/>
        <v>16</v>
      </c>
      <c r="O14" s="23">
        <f t="shared" si="1"/>
        <v>0</v>
      </c>
      <c r="P14" s="23">
        <f t="shared" si="1"/>
        <v>0</v>
      </c>
      <c r="Q14" s="23">
        <f t="shared" si="1"/>
        <v>0</v>
      </c>
      <c r="R14" s="23">
        <f t="shared" si="1"/>
        <v>0</v>
      </c>
      <c r="S14" s="23">
        <f t="shared" si="1"/>
        <v>0</v>
      </c>
      <c r="T14" s="23">
        <f t="shared" si="1"/>
        <v>0</v>
      </c>
      <c r="U14" s="23">
        <f t="shared" si="1"/>
        <v>0</v>
      </c>
      <c r="V14" s="23">
        <f t="shared" si="1"/>
        <v>0</v>
      </c>
      <c r="W14" s="23">
        <f t="shared" si="1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0"/>
        <v>58.80000000000013</v>
      </c>
      <c r="AE14" s="28">
        <f>AE10-AE11-AE12-AE13</f>
        <v>1157.4</v>
      </c>
    </row>
    <row r="15" spans="1:31" ht="15" customHeight="1">
      <c r="A15" s="4" t="s">
        <v>6</v>
      </c>
      <c r="B15" s="23">
        <v>13542.1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0"/>
        <v>9792.1</v>
      </c>
      <c r="AE15" s="28">
        <f aca="true" t="shared" si="2" ref="AE15:AE29">B15+C15-AD15</f>
        <v>10291.199999999999</v>
      </c>
    </row>
    <row r="16" spans="1:32" ht="15.75">
      <c r="A16" s="3" t="s">
        <v>5</v>
      </c>
      <c r="B16" s="23">
        <v>12238.9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0"/>
        <v>8772.6</v>
      </c>
      <c r="AE16" s="28">
        <f t="shared" si="2"/>
        <v>8517.4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0"/>
        <v>0</v>
      </c>
      <c r="AE17" s="28">
        <f t="shared" si="2"/>
        <v>11.7</v>
      </c>
    </row>
    <row r="18" spans="1:31" ht="15.75">
      <c r="A18" s="3" t="s">
        <v>1</v>
      </c>
      <c r="B18" s="23">
        <v>617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0"/>
        <v>522.6</v>
      </c>
      <c r="AE18" s="28">
        <f t="shared" si="2"/>
        <v>400.69999999999993</v>
      </c>
    </row>
    <row r="19" spans="1:31" ht="15.75">
      <c r="A19" s="3" t="s">
        <v>2</v>
      </c>
      <c r="B19" s="23">
        <v>375.2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0"/>
        <v>456.5</v>
      </c>
      <c r="AE19" s="28">
        <f t="shared" si="2"/>
        <v>416.5</v>
      </c>
    </row>
    <row r="20" spans="1:31" ht="15.75">
      <c r="A20" s="3" t="s">
        <v>17</v>
      </c>
      <c r="B20" s="23">
        <v>8.5</v>
      </c>
      <c r="C20" s="23">
        <v>51.5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0"/>
        <v>0</v>
      </c>
      <c r="AE20" s="28">
        <f t="shared" si="2"/>
        <v>60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0"/>
        <v>0</v>
      </c>
      <c r="AE21" s="28">
        <f t="shared" si="2"/>
        <v>0</v>
      </c>
    </row>
    <row r="22" spans="1:31" ht="15.75">
      <c r="A22" s="3" t="s">
        <v>26</v>
      </c>
      <c r="B22" s="23">
        <f>B15-B16-B17-B18-B19-B20-B21</f>
        <v>301.50000000000074</v>
      </c>
      <c r="C22" s="23">
        <f>C15-C16-C17-C18-C19-C20-C21</f>
        <v>623.7999999999995</v>
      </c>
      <c r="D22" s="23">
        <f aca="true" t="shared" si="3" ref="D22:K22">D15-D16-D17-D18-D19-D20-D21</f>
        <v>0</v>
      </c>
      <c r="E22" s="23">
        <f t="shared" si="3"/>
        <v>0</v>
      </c>
      <c r="F22" s="23">
        <f t="shared" si="3"/>
        <v>0</v>
      </c>
      <c r="G22" s="23">
        <f t="shared" si="3"/>
        <v>0</v>
      </c>
      <c r="H22" s="23">
        <f t="shared" si="3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3">
        <f aca="true" t="shared" si="4" ref="L22:AC22">L15-L16-L17-L18-L19-L20-L21</f>
        <v>0</v>
      </c>
      <c r="M22" s="23">
        <f t="shared" si="4"/>
        <v>3.410605131648481E-13</v>
      </c>
      <c r="N22" s="23">
        <f t="shared" si="4"/>
        <v>40.4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>
        <f t="shared" si="4"/>
        <v>0</v>
      </c>
      <c r="AD22" s="28">
        <f t="shared" si="0"/>
        <v>40.40000000000034</v>
      </c>
      <c r="AE22" s="28">
        <f t="shared" si="2"/>
        <v>884.8999999999999</v>
      </c>
    </row>
    <row r="23" spans="1:31" ht="15" customHeight="1">
      <c r="A23" s="4" t="s">
        <v>7</v>
      </c>
      <c r="B23" s="23">
        <v>15928.9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0"/>
        <v>7350.5</v>
      </c>
      <c r="AE23" s="28">
        <f t="shared" si="2"/>
        <v>15528.7</v>
      </c>
    </row>
    <row r="24" spans="1:32" ht="15.75">
      <c r="A24" s="3" t="s">
        <v>5</v>
      </c>
      <c r="B24" s="23">
        <v>13337.3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0"/>
        <v>6051.8</v>
      </c>
      <c r="AE24" s="28">
        <f t="shared" si="2"/>
        <v>9403.8</v>
      </c>
      <c r="AF24" s="6"/>
    </row>
    <row r="25" spans="1:31" ht="15.75">
      <c r="A25" s="3" t="s">
        <v>3</v>
      </c>
      <c r="B25" s="23">
        <v>607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0"/>
        <v>363.2</v>
      </c>
      <c r="AE25" s="28">
        <f t="shared" si="2"/>
        <v>2438.7000000000003</v>
      </c>
    </row>
    <row r="26" spans="1:31" ht="15.75">
      <c r="A26" s="3" t="s">
        <v>1</v>
      </c>
      <c r="B26" s="23">
        <v>225.4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0"/>
        <v>293.6</v>
      </c>
      <c r="AE26" s="28">
        <f t="shared" si="2"/>
        <v>358.6</v>
      </c>
    </row>
    <row r="27" spans="1:31" ht="15.75">
      <c r="A27" s="3" t="s">
        <v>2</v>
      </c>
      <c r="B27" s="23">
        <v>669.9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0"/>
        <v>299.4</v>
      </c>
      <c r="AE27" s="28">
        <f t="shared" si="2"/>
        <v>989.6999999999999</v>
      </c>
    </row>
    <row r="28" spans="1:31" ht="15.75">
      <c r="A28" s="3" t="s">
        <v>17</v>
      </c>
      <c r="B28" s="23">
        <v>115.8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0"/>
        <v>0</v>
      </c>
      <c r="AE28" s="28">
        <f t="shared" si="2"/>
        <v>145.6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0"/>
        <v>0</v>
      </c>
      <c r="AE29" s="28">
        <f t="shared" si="2"/>
        <v>0</v>
      </c>
    </row>
    <row r="30" spans="1:31" ht="15.75">
      <c r="A30" s="3" t="s">
        <v>26</v>
      </c>
      <c r="B30" s="23">
        <f>B23-B24-B25-B26-B27-B28-B29</f>
        <v>973.5000000000002</v>
      </c>
      <c r="C30" s="23">
        <f>C23-C24-C25-C26-C27-C28-C29</f>
        <v>1561.2999999999997</v>
      </c>
      <c r="D30" s="23"/>
      <c r="E30" s="23"/>
      <c r="F30" s="23">
        <f aca="true" t="shared" si="5" ref="F30:AC30">F23-F24-F25-F26-F27-F28-F29</f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250.00000000000023</v>
      </c>
      <c r="N30" s="23">
        <f t="shared" si="5"/>
        <v>92.5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8">
        <f t="shared" si="0"/>
        <v>342.5000000000002</v>
      </c>
      <c r="AE30" s="28">
        <f>AE23-AE24-AE25-AE26-AE27-AE28-AE29</f>
        <v>2192.3000000000015</v>
      </c>
    </row>
    <row r="31" spans="1:31" ht="15" customHeight="1">
      <c r="A31" s="4" t="s">
        <v>8</v>
      </c>
      <c r="B31" s="23">
        <v>127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121.1</v>
      </c>
      <c r="N31" s="23">
        <v>60.8</v>
      </c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0"/>
        <v>181.89999999999998</v>
      </c>
      <c r="AE31" s="28">
        <f aca="true" t="shared" si="6" ref="AE31:AE36">B31+C31-AD31</f>
        <v>252.10000000000002</v>
      </c>
    </row>
    <row r="32" spans="1:31" ht="15.75">
      <c r="A32" s="3" t="s">
        <v>5</v>
      </c>
      <c r="B32" s="23">
        <v>57.2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55.5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0"/>
        <v>55.5</v>
      </c>
      <c r="AE32" s="28">
        <f t="shared" si="6"/>
        <v>52.30000000000001</v>
      </c>
    </row>
    <row r="33" spans="1:31" ht="15.75">
      <c r="A33" s="3" t="s">
        <v>1</v>
      </c>
      <c r="B33" s="23">
        <v>62.9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0"/>
        <v>64.4</v>
      </c>
      <c r="AE33" s="28">
        <f t="shared" si="6"/>
        <v>7.5</v>
      </c>
    </row>
    <row r="34" spans="1:31" ht="15.75">
      <c r="A34" s="3" t="s">
        <v>2</v>
      </c>
      <c r="B34" s="45">
        <v>2</v>
      </c>
      <c r="C34" s="23">
        <v>7.2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0"/>
        <v>1.2</v>
      </c>
      <c r="AE34" s="28">
        <f t="shared" si="6"/>
        <v>7.999999999999999</v>
      </c>
    </row>
    <row r="35" spans="1:31" ht="15.75">
      <c r="A35" s="3" t="s">
        <v>17</v>
      </c>
      <c r="B35" s="23">
        <v>0</v>
      </c>
      <c r="C35" s="23">
        <v>233.7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0"/>
        <v>0</v>
      </c>
      <c r="AE35" s="28">
        <f t="shared" si="6"/>
        <v>233.7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0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4.899999999999999</v>
      </c>
      <c r="C37" s="23">
        <f>C31-C32-C34-C36-C35-C33</f>
        <v>6.5</v>
      </c>
      <c r="D37" s="23"/>
      <c r="E37" s="23"/>
      <c r="F37" s="23">
        <f aca="true" t="shared" si="7" ref="F37:AC37">F31-F32-F34-F36-F35-F33</f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60.8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>
        <f t="shared" si="7"/>
        <v>0</v>
      </c>
      <c r="AD37" s="28">
        <f t="shared" si="0"/>
        <v>60.8</v>
      </c>
      <c r="AE37" s="28">
        <f>AE31-AE32-AE34-AE36-AE33-AE35</f>
        <v>-49.39999999999998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0"/>
        <v>269.1</v>
      </c>
      <c r="AE38" s="28">
        <f aca="true" t="shared" si="8" ref="AE38:AE43">B38+C38-AD38</f>
        <v>343.79999999999995</v>
      </c>
    </row>
    <row r="39" spans="1:32" ht="15.75">
      <c r="A39" s="3" t="s">
        <v>5</v>
      </c>
      <c r="B39" s="23">
        <v>452.2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0"/>
        <v>265.1</v>
      </c>
      <c r="AE39" s="28">
        <f t="shared" si="8"/>
        <v>235.89999999999998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0"/>
        <v>0</v>
      </c>
      <c r="AE40" s="28">
        <f t="shared" si="8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0"/>
        <v>0</v>
      </c>
      <c r="AE41" s="28">
        <f t="shared" si="8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0"/>
        <v>4</v>
      </c>
      <c r="AE42" s="28">
        <f t="shared" si="8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0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19.700000000000024</v>
      </c>
      <c r="C44" s="23">
        <f>C38-C39-C40-C41-C42-C43</f>
        <v>72.99999999999999</v>
      </c>
      <c r="D44" s="23"/>
      <c r="E44" s="23"/>
      <c r="F44" s="23">
        <f aca="true" t="shared" si="9" ref="F44:AC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>
        <f t="shared" si="9"/>
        <v>0</v>
      </c>
      <c r="AD44" s="28">
        <f t="shared" si="0"/>
        <v>0</v>
      </c>
      <c r="AE44" s="28">
        <f>AE38-AE39-AE40-AE41-AE42-AE43</f>
        <v>92.69999999999996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0"/>
        <v>127.4</v>
      </c>
      <c r="AE45" s="28">
        <f>B45+C45-AD45</f>
        <v>854.7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0"/>
        <v>0</v>
      </c>
      <c r="AE46" s="28">
        <f>B46+C46-AD46</f>
        <v>0</v>
      </c>
    </row>
    <row r="47" spans="1:31" ht="15.75">
      <c r="A47" s="3" t="s">
        <v>17</v>
      </c>
      <c r="B47" s="23">
        <v>359.2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0"/>
        <v>0</v>
      </c>
      <c r="AE47" s="28">
        <f>B47+C47-AD47</f>
        <v>853.3</v>
      </c>
    </row>
    <row r="48" spans="1:31" ht="15.75">
      <c r="A48" s="3" t="s">
        <v>26</v>
      </c>
      <c r="B48" s="23">
        <f>B45-B46-B47</f>
        <v>81.30000000000001</v>
      </c>
      <c r="C48" s="23">
        <f>C45-C46-C47</f>
        <v>47.5</v>
      </c>
      <c r="D48" s="23"/>
      <c r="E48" s="23"/>
      <c r="F48" s="23">
        <f aca="true" t="shared" si="10" ref="F48:AC48">F45-F46-F47</f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21.5</v>
      </c>
      <c r="L48" s="23">
        <f t="shared" si="10"/>
        <v>105.9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>
        <f t="shared" si="10"/>
        <v>0</v>
      </c>
      <c r="AD48" s="28">
        <f t="shared" si="0"/>
        <v>127.4</v>
      </c>
      <c r="AE48" s="28">
        <f>AE45-AE47-AE46</f>
        <v>1.400000000000091</v>
      </c>
    </row>
    <row r="49" spans="1:31" ht="15" customHeight="1">
      <c r="A49" s="4" t="s">
        <v>0</v>
      </c>
      <c r="B49" s="23">
        <v>3316.9</v>
      </c>
      <c r="C49" s="23">
        <v>7935.4</v>
      </c>
      <c r="D49" s="23"/>
      <c r="E49" s="23">
        <v>50</v>
      </c>
      <c r="F49" s="23">
        <v>142.3</v>
      </c>
      <c r="G49" s="23"/>
      <c r="H49" s="23"/>
      <c r="I49" s="23"/>
      <c r="J49" s="27"/>
      <c r="K49" s="23"/>
      <c r="L49" s="23"/>
      <c r="M49" s="23">
        <v>256.7</v>
      </c>
      <c r="N49" s="23">
        <v>50</v>
      </c>
      <c r="O49" s="28">
        <v>292.2</v>
      </c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0"/>
        <v>791.2</v>
      </c>
      <c r="AE49" s="28">
        <f aca="true" t="shared" si="11" ref="AE49:AE55">B49+C49-AD49</f>
        <v>10461.099999999999</v>
      </c>
    </row>
    <row r="50" spans="1:32" ht="15" customHeight="1">
      <c r="A50" s="4" t="s">
        <v>9</v>
      </c>
      <c r="B50" s="45">
        <v>2227.2</v>
      </c>
      <c r="C50" s="23">
        <v>1704.7</v>
      </c>
      <c r="D50" s="23"/>
      <c r="E50" s="23"/>
      <c r="F50" s="23"/>
      <c r="G50" s="23"/>
      <c r="H50" s="23"/>
      <c r="I50" s="23"/>
      <c r="J50" s="27"/>
      <c r="K50" s="23"/>
      <c r="L50" s="23">
        <v>112.4</v>
      </c>
      <c r="M50" s="23">
        <v>421.4</v>
      </c>
      <c r="N50" s="23">
        <v>2.5</v>
      </c>
      <c r="O50" s="28">
        <v>324.5</v>
      </c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0"/>
        <v>860.8</v>
      </c>
      <c r="AE50" s="23">
        <f t="shared" si="11"/>
        <v>3071.0999999999995</v>
      </c>
      <c r="AF50" s="6"/>
    </row>
    <row r="51" spans="1:32" ht="15.75">
      <c r="A51" s="3" t="s">
        <v>5</v>
      </c>
      <c r="B51" s="23">
        <v>1525.7</v>
      </c>
      <c r="C51" s="23">
        <v>700.7</v>
      </c>
      <c r="D51" s="23"/>
      <c r="E51" s="23"/>
      <c r="F51" s="23"/>
      <c r="G51" s="23"/>
      <c r="H51" s="23"/>
      <c r="I51" s="23"/>
      <c r="J51" s="27"/>
      <c r="K51" s="23"/>
      <c r="L51" s="23"/>
      <c r="M51" s="23">
        <v>413.9</v>
      </c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0"/>
        <v>413.9</v>
      </c>
      <c r="AE51" s="23">
        <f t="shared" si="11"/>
        <v>1812.5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0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19.3</v>
      </c>
      <c r="C53" s="23">
        <v>195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7.5</v>
      </c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0"/>
        <v>7.5</v>
      </c>
      <c r="AE53" s="23">
        <f t="shared" si="11"/>
        <v>206.8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0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0"/>
        <v>0</v>
      </c>
      <c r="AE55" s="23">
        <f t="shared" si="11"/>
        <v>0</v>
      </c>
    </row>
    <row r="56" spans="1:31" ht="15.75">
      <c r="A56" s="3" t="s">
        <v>26</v>
      </c>
      <c r="B56" s="23">
        <f>B50-B51-B53-B55-B52-B54</f>
        <v>682.1999999999998</v>
      </c>
      <c r="C56" s="23">
        <f>C50-C51-C53-C55-C52-C54</f>
        <v>809</v>
      </c>
      <c r="D56" s="23"/>
      <c r="E56" s="23"/>
      <c r="F56" s="23">
        <f aca="true" t="shared" si="12" ref="F56:AC56">F50-F51-F53-F55-F52-F54</f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112.4</v>
      </c>
      <c r="M56" s="23">
        <f t="shared" si="12"/>
        <v>0</v>
      </c>
      <c r="N56" s="23">
        <f t="shared" si="12"/>
        <v>2.5</v>
      </c>
      <c r="O56" s="23">
        <f t="shared" si="12"/>
        <v>324.5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>
        <f t="shared" si="12"/>
        <v>0</v>
      </c>
      <c r="AD56" s="23">
        <f>AD50-AD51-AD53-AD55-AD52-AD54</f>
        <v>439.4</v>
      </c>
      <c r="AE56" s="23">
        <f>AE50-AE51-AE53-AE55-AE52-AE54</f>
        <v>1051.7999999999995</v>
      </c>
    </row>
    <row r="57" spans="1:31" ht="15" customHeight="1">
      <c r="A57" s="4" t="s">
        <v>10</v>
      </c>
      <c r="B57" s="23">
        <v>88.8</v>
      </c>
      <c r="C57" s="23">
        <v>370.1</v>
      </c>
      <c r="D57" s="23">
        <v>95</v>
      </c>
      <c r="E57" s="23"/>
      <c r="F57" s="23"/>
      <c r="G57" s="23"/>
      <c r="H57" s="23"/>
      <c r="I57" s="23"/>
      <c r="J57" s="27"/>
      <c r="K57" s="23">
        <v>24</v>
      </c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119</v>
      </c>
      <c r="AE57" s="23">
        <f aca="true" t="shared" si="14" ref="AE57:AE63">B57+C57-AD57</f>
        <v>339.90000000000003</v>
      </c>
    </row>
    <row r="58" spans="1:31" ht="15" customHeight="1">
      <c r="A58" s="4" t="s">
        <v>11</v>
      </c>
      <c r="B58" s="23">
        <v>537.2</v>
      </c>
      <c r="C58" s="23">
        <v>530.2</v>
      </c>
      <c r="D58" s="23"/>
      <c r="E58" s="23"/>
      <c r="F58" s="23"/>
      <c r="G58" s="23"/>
      <c r="H58" s="23"/>
      <c r="I58" s="23"/>
      <c r="J58" s="27"/>
      <c r="K58" s="23">
        <v>61.2</v>
      </c>
      <c r="L58" s="23"/>
      <c r="M58" s="23">
        <v>200.9</v>
      </c>
      <c r="N58" s="23">
        <v>53.5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315.6</v>
      </c>
      <c r="AE58" s="23">
        <f t="shared" si="14"/>
        <v>751.8000000000001</v>
      </c>
    </row>
    <row r="59" spans="1:32" ht="15.75">
      <c r="A59" s="3" t="s">
        <v>5</v>
      </c>
      <c r="B59" s="23">
        <v>295.2</v>
      </c>
      <c r="C59" s="23">
        <v>35.6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181.6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181.6</v>
      </c>
      <c r="AE59" s="23">
        <f t="shared" si="14"/>
        <v>149.20000000000002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10.8</v>
      </c>
      <c r="C61" s="23">
        <v>75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11.1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11.1</v>
      </c>
      <c r="AE61" s="23">
        <f t="shared" si="14"/>
        <v>74.7</v>
      </c>
      <c r="AF61" s="6"/>
    </row>
    <row r="62" spans="1:31" ht="15.75">
      <c r="A62" s="3" t="s">
        <v>2</v>
      </c>
      <c r="B62" s="23">
        <v>11.8</v>
      </c>
      <c r="C62" s="23">
        <v>8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8.2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8.2</v>
      </c>
      <c r="AE62" s="23">
        <f t="shared" si="14"/>
        <v>11.600000000000001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>B58-B59-B62-B63-B61-B60</f>
        <v>219.40000000000003</v>
      </c>
      <c r="C64" s="23">
        <f>C58-C59-C62-C63-C61-C60</f>
        <v>411.6</v>
      </c>
      <c r="D64" s="23"/>
      <c r="E64" s="23"/>
      <c r="F64" s="23">
        <f aca="true" t="shared" si="15" ref="F64:AC64">F58-F59-F62-F63-F61-F60</f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61.2</v>
      </c>
      <c r="L64" s="23">
        <f t="shared" si="15"/>
        <v>0</v>
      </c>
      <c r="M64" s="23">
        <f t="shared" si="15"/>
        <v>1.2434497875801753E-14</v>
      </c>
      <c r="N64" s="23">
        <f t="shared" si="15"/>
        <v>53.5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 t="shared" si="15"/>
        <v>0</v>
      </c>
      <c r="AA64" s="23">
        <f t="shared" si="15"/>
        <v>0</v>
      </c>
      <c r="AB64" s="23">
        <f t="shared" si="15"/>
        <v>0</v>
      </c>
      <c r="AC64" s="23">
        <f t="shared" si="15"/>
        <v>0</v>
      </c>
      <c r="AD64" s="28">
        <f t="shared" si="13"/>
        <v>114.70000000000002</v>
      </c>
      <c r="AE64" s="23">
        <f>AE58-AE59-AE62-AE63-AE61-AE60</f>
        <v>516.3</v>
      </c>
    </row>
    <row r="65" spans="1:31" ht="31.5">
      <c r="A65" s="4" t="s">
        <v>34</v>
      </c>
      <c r="B65" s="23">
        <v>0</v>
      </c>
      <c r="C65" s="23">
        <v>983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6.3</v>
      </c>
      <c r="C66" s="23">
        <v>10.8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11.600000000000001</v>
      </c>
    </row>
    <row r="67" spans="1:48" ht="31.5">
      <c r="A67" s="4" t="s">
        <v>22</v>
      </c>
      <c r="B67" s="23">
        <v>0</v>
      </c>
      <c r="C67" s="29">
        <v>100.1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2763.2</v>
      </c>
      <c r="C68" s="23">
        <v>1925</v>
      </c>
      <c r="D68" s="23"/>
      <c r="E68" s="23"/>
      <c r="F68" s="23"/>
      <c r="G68" s="23"/>
      <c r="H68" s="23"/>
      <c r="I68" s="23"/>
      <c r="J68" s="27"/>
      <c r="K68" s="23">
        <v>86.9</v>
      </c>
      <c r="L68" s="23">
        <v>2.8</v>
      </c>
      <c r="M68" s="23">
        <v>14</v>
      </c>
      <c r="N68" s="23">
        <v>81.4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185.10000000000002</v>
      </c>
      <c r="AE68" s="31">
        <f t="shared" si="16"/>
        <v>4503.099999999999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27</v>
      </c>
    </row>
    <row r="70" spans="1:31" ht="15" customHeight="1">
      <c r="A70" s="3" t="s">
        <v>2</v>
      </c>
      <c r="B70" s="23">
        <v>444.5</v>
      </c>
      <c r="C70" s="23">
        <v>434.6</v>
      </c>
      <c r="D70" s="23"/>
      <c r="E70" s="23"/>
      <c r="F70" s="23"/>
      <c r="G70" s="23"/>
      <c r="H70" s="23"/>
      <c r="I70" s="23"/>
      <c r="J70" s="27"/>
      <c r="K70" s="23"/>
      <c r="L70" s="23"/>
      <c r="M70" s="23">
        <v>14</v>
      </c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14</v>
      </c>
      <c r="AE70" s="31">
        <f t="shared" si="16"/>
        <v>865.1</v>
      </c>
    </row>
    <row r="71" spans="1:31" s="11" customFormat="1" ht="31.5">
      <c r="A71" s="12" t="s">
        <v>21</v>
      </c>
      <c r="B71" s="23">
        <v>84.8</v>
      </c>
      <c r="C71" s="23">
        <v>82.8</v>
      </c>
      <c r="D71" s="23"/>
      <c r="E71" s="29"/>
      <c r="F71" s="29"/>
      <c r="G71" s="29"/>
      <c r="H71" s="29">
        <v>5.6</v>
      </c>
      <c r="I71" s="29"/>
      <c r="J71" s="30"/>
      <c r="K71" s="29"/>
      <c r="L71" s="29"/>
      <c r="M71" s="29">
        <v>24.5</v>
      </c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30.1</v>
      </c>
      <c r="AE71" s="31">
        <f t="shared" si="16"/>
        <v>137.5</v>
      </c>
    </row>
    <row r="72" spans="1:31" s="11" customFormat="1" ht="15.75">
      <c r="A72" s="3" t="s">
        <v>5</v>
      </c>
      <c r="B72" s="23">
        <v>56.3</v>
      </c>
      <c r="C72" s="23">
        <v>1.8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30.1</v>
      </c>
      <c r="AE72" s="31">
        <f t="shared" si="16"/>
        <v>27.999999999999993</v>
      </c>
    </row>
    <row r="73" spans="1:31" s="11" customFormat="1" ht="15.75">
      <c r="A73" s="3" t="s">
        <v>2</v>
      </c>
      <c r="B73" s="23">
        <v>34.5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39.4</v>
      </c>
    </row>
    <row r="74" spans="1:31" s="11" customFormat="1" ht="15.75">
      <c r="A74" s="12" t="s">
        <v>42</v>
      </c>
      <c r="B74" s="23"/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>
        <v>2094</v>
      </c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-2094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233.3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266.7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43083.600000000006</v>
      </c>
      <c r="C87" s="43">
        <f t="shared" si="18"/>
        <v>30051.699999999993</v>
      </c>
      <c r="D87" s="43">
        <f t="shared" si="18"/>
        <v>491.8</v>
      </c>
      <c r="E87" s="43">
        <f t="shared" si="18"/>
        <v>256.2</v>
      </c>
      <c r="F87" s="43">
        <f t="shared" si="18"/>
        <v>742.8</v>
      </c>
      <c r="G87" s="43">
        <f t="shared" si="18"/>
        <v>548.9</v>
      </c>
      <c r="H87" s="43">
        <f t="shared" si="18"/>
        <v>460.50000000000006</v>
      </c>
      <c r="I87" s="43">
        <f t="shared" si="18"/>
        <v>1165.6</v>
      </c>
      <c r="J87" s="43">
        <f t="shared" si="18"/>
        <v>272</v>
      </c>
      <c r="K87" s="43">
        <f t="shared" si="18"/>
        <v>205.60000000000002</v>
      </c>
      <c r="L87" s="43">
        <f t="shared" si="18"/>
        <v>223.90000000000003</v>
      </c>
      <c r="M87" s="43">
        <f t="shared" si="18"/>
        <v>18232.8</v>
      </c>
      <c r="N87" s="43">
        <f t="shared" si="18"/>
        <v>407.5</v>
      </c>
      <c r="O87" s="43">
        <f t="shared" si="18"/>
        <v>616.7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23624.299999999996</v>
      </c>
      <c r="AE87" s="60">
        <f>AE10+AE15+AE23+AE31+AE45+AE49+AE50+AE57+AE58+AE65+AE67+AE68+AE71+AE74+AE75+AE76+AE81+AE82+AE83+AE84+AE66+AE38+AE85</f>
        <v>49510.99999999999</v>
      </c>
    </row>
    <row r="88" spans="1:31" ht="15.75">
      <c r="A88" s="3" t="s">
        <v>5</v>
      </c>
      <c r="B88" s="23">
        <f aca="true" t="shared" si="19" ref="B88:AB88">B11+B16+B24+B32+B51+B59+B69+B39+B72</f>
        <v>31170.7</v>
      </c>
      <c r="C88" s="23">
        <f t="shared" si="19"/>
        <v>8555.8</v>
      </c>
      <c r="D88" s="23">
        <f t="shared" si="19"/>
        <v>396.8</v>
      </c>
      <c r="E88" s="23">
        <f t="shared" si="19"/>
        <v>201.7</v>
      </c>
      <c r="F88" s="23">
        <f t="shared" si="19"/>
        <v>580.6</v>
      </c>
      <c r="G88" s="23">
        <f t="shared" si="19"/>
        <v>548.9</v>
      </c>
      <c r="H88" s="23">
        <f t="shared" si="19"/>
        <v>444.90000000000003</v>
      </c>
      <c r="I88" s="23">
        <f t="shared" si="19"/>
        <v>1165.6</v>
      </c>
      <c r="J88" s="23">
        <f t="shared" si="19"/>
        <v>272</v>
      </c>
      <c r="K88" s="23">
        <f t="shared" si="19"/>
        <v>6.5</v>
      </c>
      <c r="L88" s="23">
        <f t="shared" si="19"/>
        <v>0</v>
      </c>
      <c r="M88" s="23">
        <f t="shared" si="19"/>
        <v>13586.7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17203.7</v>
      </c>
      <c r="AE88" s="28">
        <f>B88+C88-AD88</f>
        <v>22522.8</v>
      </c>
    </row>
    <row r="89" spans="1:31" ht="15.75">
      <c r="A89" s="3" t="s">
        <v>2</v>
      </c>
      <c r="B89" s="23">
        <f aca="true" t="shared" si="20" ref="B89:X89">B12+B19+B27+B34+B53+B62+B42+B73+B70</f>
        <v>1607.3999999999999</v>
      </c>
      <c r="C89" s="23">
        <f t="shared" si="20"/>
        <v>1998.7000000000003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799.4000000000001</v>
      </c>
      <c r="N89" s="23">
        <f t="shared" si="20"/>
        <v>1.5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800.9000000000001</v>
      </c>
      <c r="AE89" s="28">
        <f>B89+C89-AD89</f>
        <v>2805.2000000000003</v>
      </c>
    </row>
    <row r="90" spans="1:31" ht="15.75">
      <c r="A90" s="3" t="s">
        <v>3</v>
      </c>
      <c r="B90" s="23">
        <f aca="true" t="shared" si="21" ref="B90:AB90">B17+B25+B40+B60</f>
        <v>608.2</v>
      </c>
      <c r="C90" s="23">
        <f t="shared" si="21"/>
        <v>2205.6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354.3</v>
      </c>
      <c r="N90" s="23">
        <f t="shared" si="21"/>
        <v>8.9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363.2</v>
      </c>
      <c r="AE90" s="28">
        <f>B90+C90-AD90</f>
        <v>2450.6000000000004</v>
      </c>
    </row>
    <row r="91" spans="1:31" ht="15.75">
      <c r="A91" s="3" t="s">
        <v>1</v>
      </c>
      <c r="B91" s="23">
        <f aca="true" t="shared" si="22" ref="B91:X91">B18+B26+B61+B33+B41+B52+B46</f>
        <v>916.0999999999999</v>
      </c>
      <c r="C91" s="23">
        <f t="shared" si="22"/>
        <v>818.5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891.7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891.7</v>
      </c>
      <c r="AE91" s="28">
        <f>B91+C91-AD91</f>
        <v>842.8999999999999</v>
      </c>
    </row>
    <row r="92" spans="1:31" ht="15.75">
      <c r="A92" s="3" t="s">
        <v>17</v>
      </c>
      <c r="B92" s="23">
        <f aca="true" t="shared" si="23" ref="B92:AB92">B20+B28+B47+B35+B54+B13</f>
        <v>483.5</v>
      </c>
      <c r="C92" s="23">
        <f t="shared" si="23"/>
        <v>809.0999999999999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0</v>
      </c>
      <c r="AE92" s="28">
        <f>B92+C92-AD92</f>
        <v>1292.6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4364.799999999996</v>
      </c>
      <c r="AE93" s="2">
        <f>AE87-AE88-AE89-AE90-AE91-AE92</f>
        <v>19596.899999999994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491.8</v>
      </c>
      <c r="E96" s="54">
        <f aca="true" t="shared" si="24" ref="E96:Y96">E87+D96</f>
        <v>748</v>
      </c>
      <c r="F96" s="54">
        <f t="shared" si="24"/>
        <v>1490.8</v>
      </c>
      <c r="G96" s="54">
        <f t="shared" si="24"/>
        <v>2039.6999999999998</v>
      </c>
      <c r="H96" s="54">
        <f t="shared" si="24"/>
        <v>2500.2</v>
      </c>
      <c r="I96" s="54">
        <f t="shared" si="24"/>
        <v>3665.7999999999997</v>
      </c>
      <c r="J96" s="54">
        <f t="shared" si="24"/>
        <v>3937.7999999999997</v>
      </c>
      <c r="K96" s="54">
        <f t="shared" si="24"/>
        <v>4143.4</v>
      </c>
      <c r="L96" s="54">
        <f t="shared" si="24"/>
        <v>4367.299999999999</v>
      </c>
      <c r="M96" s="54">
        <f t="shared" si="24"/>
        <v>22600.1</v>
      </c>
      <c r="N96" s="54">
        <f t="shared" si="24"/>
        <v>23007.6</v>
      </c>
      <c r="O96" s="54">
        <f t="shared" si="24"/>
        <v>23624.3</v>
      </c>
      <c r="P96" s="54">
        <f t="shared" si="24"/>
        <v>23624.3</v>
      </c>
      <c r="Q96" s="54">
        <f t="shared" si="24"/>
        <v>23624.3</v>
      </c>
      <c r="R96" s="54">
        <f t="shared" si="24"/>
        <v>23624.3</v>
      </c>
      <c r="S96" s="54">
        <f t="shared" si="24"/>
        <v>23624.3</v>
      </c>
      <c r="T96" s="54">
        <f t="shared" si="24"/>
        <v>23624.3</v>
      </c>
      <c r="U96" s="54">
        <f t="shared" si="24"/>
        <v>23624.3</v>
      </c>
      <c r="V96" s="54">
        <f t="shared" si="24"/>
        <v>23624.3</v>
      </c>
      <c r="W96" s="54">
        <f t="shared" si="24"/>
        <v>23624.3</v>
      </c>
      <c r="X96" s="54">
        <f t="shared" si="24"/>
        <v>23624.3</v>
      </c>
      <c r="Y96" s="54">
        <f t="shared" si="24"/>
        <v>23624.3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2014-08-01T12:42:08Z</cp:lastPrinted>
  <dcterms:created xsi:type="dcterms:W3CDTF">2002-11-05T08:53:00Z</dcterms:created>
  <dcterms:modified xsi:type="dcterms:W3CDTF">2014-08-18T11:06:28Z</dcterms:modified>
  <cp:category/>
  <cp:version/>
  <cp:contentType/>
  <cp:contentStatus/>
</cp:coreProperties>
</file>